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ueAnn\Documents\BAV Files\BAV Treasurer Files\2020\"/>
    </mc:Choice>
  </mc:AlternateContent>
  <xr:revisionPtr revIDLastSave="0" documentId="13_ncr:1_{54C006B8-35A3-4E46-83E0-DA772573A359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Capital Investment Plan" sheetId="3" r:id="rId1"/>
  </sheets>
  <definedNames>
    <definedName name="_xlnm.Print_Area" localSheetId="0">'Capital Investment Plan'!$A$1:$I$36</definedName>
    <definedName name="_xlnm.Print_Titles" localSheetId="0">'Capital Investment Plan'!$1:$3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" l="1"/>
  <c r="F18" i="3"/>
  <c r="F16" i="3"/>
  <c r="F15" i="3"/>
  <c r="F14" i="3"/>
  <c r="F10" i="3"/>
  <c r="F9" i="3"/>
  <c r="F8" i="3"/>
  <c r="F7" i="3"/>
  <c r="F6" i="3"/>
  <c r="F5" i="3"/>
  <c r="G31" i="3" l="1"/>
  <c r="G27" i="3"/>
  <c r="F27" i="3"/>
  <c r="G22" i="3"/>
  <c r="G12" i="3"/>
  <c r="F12" i="3"/>
  <c r="G4" i="3"/>
  <c r="F4" i="3"/>
</calcChain>
</file>

<file path=xl/sharedStrings.xml><?xml version="1.0" encoding="utf-8"?>
<sst xmlns="http://schemas.openxmlformats.org/spreadsheetml/2006/main" count="98" uniqueCount="69">
  <si>
    <t>Priority</t>
  </si>
  <si>
    <t>Notes</t>
  </si>
  <si>
    <t>Funding Strategy</t>
  </si>
  <si>
    <t>xRef</t>
  </si>
  <si>
    <t>Planned Year</t>
  </si>
  <si>
    <t>103rd Overlay</t>
  </si>
  <si>
    <t>SE 29th Overlay - Phase 3</t>
  </si>
  <si>
    <t>102nd Ave SE Overlay</t>
  </si>
  <si>
    <t>Project Name</t>
  </si>
  <si>
    <t>Project Description</t>
  </si>
  <si>
    <t>I.  Transportation</t>
  </si>
  <si>
    <t>III.  Water Department</t>
  </si>
  <si>
    <t>SE 28th St. Overlay</t>
  </si>
  <si>
    <t>Estimated
On-Going Costs</t>
  </si>
  <si>
    <t>Estimated
Investment</t>
  </si>
  <si>
    <t>IV.  ROW Improvements</t>
  </si>
  <si>
    <t>Grant, matching funds from Cum Res fund</t>
  </si>
  <si>
    <t>Pathway Lighting</t>
  </si>
  <si>
    <t>Design and implementation of landscaping lighting for town paths</t>
  </si>
  <si>
    <t>104th/105th Traffic Calming</t>
  </si>
  <si>
    <t>Improvements for 104th/105th for speed and cut through traffic mitigation</t>
  </si>
  <si>
    <t>Investments Pending Evaluation</t>
  </si>
  <si>
    <t>Needs assessment, design, and development of town hall / community center</t>
  </si>
  <si>
    <t>II.  Storm water</t>
  </si>
  <si>
    <t>Town hall / Community Center</t>
  </si>
  <si>
    <t>tbd</t>
  </si>
  <si>
    <t>Storm Water System Improvements
(SCMP CIP-18)</t>
  </si>
  <si>
    <t>Storm Water System Improvements
(SCMP CIP-14)</t>
  </si>
  <si>
    <t>Storm Water System Improvements
(SCMP CIP-15)</t>
  </si>
  <si>
    <t>Storm Water System Improvements
(SCMP CIP-16)</t>
  </si>
  <si>
    <t>Storm Water System Improvements
(SCMP CIP-19)</t>
  </si>
  <si>
    <t>Storm Water System Improvements
(SCMP CIP-21)</t>
  </si>
  <si>
    <t>107th Ave SE-South of SE 28th Street. Localized Flooding in the Roadway Shoulder</t>
  </si>
  <si>
    <t>Pipe is Broken 76-feet Upstream of CB #672</t>
  </si>
  <si>
    <t>Pipe is Cracked 49-feet downstream of CB #674 and Debris 236-feet downstream of CB #674</t>
  </si>
  <si>
    <t>Slurry Deposited 10-feet downstream of CB #637 and Hole in the Pipe 31-feet Downstream of CB #637</t>
  </si>
  <si>
    <t>Install storm water conveyance along SE 27th St from 104th SE to western end of road. (SCMP CIP-18)</t>
  </si>
  <si>
    <t>Pipe Between CBs #701 and #704. Pipe is Reverse-Sloped</t>
  </si>
  <si>
    <t>27th Overlay</t>
  </si>
  <si>
    <t>SE 27th Street - from 104th (in assoc. w/stormwater)</t>
  </si>
  <si>
    <t>102nd Ave SE - from SE 28th to street end</t>
  </si>
  <si>
    <t>SE 28th Street - from 104th Ave SE to 102nd Ave SE</t>
  </si>
  <si>
    <t>103rd Ave SE - from SE 28th to SE 27th</t>
  </si>
  <si>
    <t>103rd Ave SE - from SE 29th to SE 28th</t>
  </si>
  <si>
    <t>SE 29th Street - from 105th Ave SE to street end</t>
  </si>
  <si>
    <t>2020-2021</t>
  </si>
  <si>
    <t>Beaux Arts Capital Investment Plan [2020 - 2025]  -  Exhibit A</t>
  </si>
  <si>
    <t>2021-2024</t>
  </si>
  <si>
    <t>2020-2022</t>
  </si>
  <si>
    <t>104th Water Supply Pipe Replacement (section)</t>
  </si>
  <si>
    <t>107th Water Supply Pipe Replacement (section)</t>
  </si>
  <si>
    <t>SE 29th Water Supply Line</t>
  </si>
  <si>
    <t>Install new supply line along SE 29th from 103rd Ave SE to South Beach (for water quality improvement)</t>
  </si>
  <si>
    <t>Replace 104th supply line pipe from SE 27th to SE 28th (4" A/C line)</t>
  </si>
  <si>
    <t>Replace 107th supply line pipe from SE 29th to SE 28th (4" A/c line)</t>
  </si>
  <si>
    <t>108th Ave SE Right of Way</t>
  </si>
  <si>
    <t>Landscape design and implementation of landscaping, including extension of retaining wall</t>
  </si>
  <si>
    <t>Move 102nd path leading to SE 28th Pl (South Beach Road) from private property to Town right-of-way</t>
  </si>
  <si>
    <t>Security System</t>
  </si>
  <si>
    <t>Design and implementation of security system for entrances to town, possibly other key locations</t>
  </si>
  <si>
    <t>Storm Water System Improvements
(SCMP CIP-10)</t>
  </si>
  <si>
    <t>Storm Water System Improvements
(SCMP CIP-13)</t>
  </si>
  <si>
    <t>Pipe is Broken  Between CBs #587 and #595. Pipe is Reverse-Sloped</t>
  </si>
  <si>
    <t>Pipe is Broken between CBs #529 and 543</t>
  </si>
  <si>
    <t>102nd Ave SE path extension</t>
  </si>
  <si>
    <t xml:space="preserve">Last Update: 7/15/2019
Updated By:  Sue Ann Spens                      </t>
  </si>
  <si>
    <t>Cum Res fund (REET)</t>
  </si>
  <si>
    <t>Criminal Justice fund</t>
  </si>
  <si>
    <t>Water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</si>
</sst>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3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70">
    <xf numFmtId="0" fontId="0" fillId="0" borderId="0" xfId="0"/>
    <xf numFmtId="0" fontId="0" fillId="4" borderId="0" xfId="0" applyFill="1"/>
    <xf numFmtId="0" fontId="3" fillId="4" borderId="0" xfId="0" applyFont="1" applyFill="1" applyAlignment="1">
      <alignment vertical="center"/>
    </xf>
    <xf numFmtId="0" fontId="2" fillId="3" borderId="0" xfId="0" applyFont="1" applyFill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2" fillId="3" borderId="4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164" fontId="2" fillId="3" borderId="0" xfId="0" applyNumberFormat="1" applyFont="1" applyFill="1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vertical="top"/>
    </xf>
    <xf numFmtId="164" fontId="0" fillId="0" borderId="0" xfId="1" applyNumberFormat="1" applyFont="1" applyBorder="1" applyAlignment="1">
      <alignment vertical="top"/>
    </xf>
    <xf numFmtId="0" fontId="7" fillId="3" borderId="0" xfId="0" applyFont="1" applyFill="1" applyBorder="1" applyAlignment="1">
      <alignment vertical="top"/>
    </xf>
    <xf numFmtId="164" fontId="2" fillId="3" borderId="0" xfId="1" applyNumberFormat="1" applyFont="1" applyFill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6" fillId="0" borderId="7" xfId="0" applyFont="1" applyBorder="1" applyAlignment="1">
      <alignment vertical="top"/>
    </xf>
    <xf numFmtId="0" fontId="0" fillId="4" borderId="0" xfId="0" applyFill="1" applyAlignment="1">
      <alignment horizontal="right" vertical="top" wrapText="1"/>
    </xf>
    <xf numFmtId="164" fontId="0" fillId="0" borderId="0" xfId="1" applyNumberFormat="1" applyFont="1" applyBorder="1" applyAlignment="1">
      <alignment horizontal="left" vertical="top"/>
    </xf>
    <xf numFmtId="164" fontId="0" fillId="0" borderId="7" xfId="1" applyNumberFormat="1" applyFont="1" applyBorder="1" applyAlignment="1">
      <alignment vertical="top"/>
    </xf>
    <xf numFmtId="0" fontId="0" fillId="0" borderId="0" xfId="0" applyFont="1" applyBorder="1" applyAlignment="1">
      <alignment horizontal="left" vertical="top" wrapText="1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vertical="top"/>
    </xf>
    <xf numFmtId="0" fontId="8" fillId="4" borderId="0" xfId="0" applyFont="1" applyFill="1" applyAlignment="1">
      <alignment vertical="center"/>
    </xf>
    <xf numFmtId="0" fontId="9" fillId="0" borderId="4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164" fontId="9" fillId="0" borderId="0" xfId="1" applyNumberFormat="1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right" vertical="top"/>
    </xf>
    <xf numFmtId="0" fontId="0" fillId="0" borderId="0" xfId="0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164" fontId="0" fillId="0" borderId="0" xfId="1" applyNumberFormat="1" applyFont="1" applyFill="1" applyBorder="1" applyAlignment="1">
      <alignment vertical="top"/>
    </xf>
    <xf numFmtId="164" fontId="9" fillId="0" borderId="0" xfId="1" applyNumberFormat="1" applyFont="1" applyBorder="1" applyAlignment="1">
      <alignment horizontal="right" vertical="top"/>
    </xf>
    <xf numFmtId="0" fontId="2" fillId="3" borderId="5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165" fontId="0" fillId="0" borderId="4" xfId="0" applyNumberFormat="1" applyFill="1" applyBorder="1" applyAlignment="1">
      <alignment horizontal="center" vertical="top"/>
    </xf>
    <xf numFmtId="0" fontId="6" fillId="0" borderId="0" xfId="0" applyFont="1" applyFill="1" applyBorder="1" applyAlignment="1">
      <alignment horizontal="right" vertical="top"/>
    </xf>
    <xf numFmtId="0" fontId="0" fillId="0" borderId="4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164" fontId="2" fillId="0" borderId="0" xfId="0" applyNumberFormat="1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164" fontId="6" fillId="0" borderId="0" xfId="1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vertical="top"/>
    </xf>
    <xf numFmtId="0" fontId="9" fillId="0" borderId="4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right" vertical="top"/>
    </xf>
    <xf numFmtId="164" fontId="9" fillId="0" borderId="0" xfId="1" applyNumberFormat="1" applyFont="1" applyFill="1" applyBorder="1" applyAlignment="1">
      <alignment horizontal="right" vertical="top"/>
    </xf>
    <xf numFmtId="0" fontId="1" fillId="2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66677</xdr:rowOff>
    </xdr:from>
    <xdr:to>
      <xdr:col>1</xdr:col>
      <xdr:colOff>29726</xdr:colOff>
      <xdr:row>0</xdr:row>
      <xdr:rowOff>552451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38" t="30277" r="63084" b="50000"/>
        <a:stretch/>
      </xdr:blipFill>
      <xdr:spPr bwMode="auto">
        <a:xfrm>
          <a:off x="66675" y="66677"/>
          <a:ext cx="572651" cy="4857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4"/>
  <sheetViews>
    <sheetView tabSelected="1" zoomScaleNormal="100" workbookViewId="0">
      <pane ySplit="3" topLeftCell="A4" activePane="bottomLeft" state="frozen"/>
      <selection pane="bottomLeft" activeCell="B1" sqref="B1"/>
    </sheetView>
  </sheetViews>
  <sheetFormatPr defaultRowHeight="15" x14ac:dyDescent="0.25"/>
  <cols>
    <col min="2" max="2" width="40.7109375" customWidth="1"/>
    <col min="3" max="3" width="56.7109375" customWidth="1"/>
    <col min="4" max="4" width="9.28515625" customWidth="1"/>
    <col min="5" max="5" width="14.7109375" customWidth="1"/>
    <col min="6" max="6" width="16.5703125" customWidth="1"/>
    <col min="7" max="7" width="14.85546875" hidden="1" customWidth="1"/>
    <col min="8" max="8" width="20.7109375" customWidth="1"/>
    <col min="9" max="9" width="30.7109375" customWidth="1"/>
  </cols>
  <sheetData>
    <row r="1" spans="1:9" s="1" customFormat="1" ht="48.75" customHeight="1" thickBot="1" x14ac:dyDescent="0.3">
      <c r="B1" s="2" t="s">
        <v>46</v>
      </c>
      <c r="C1" s="2"/>
      <c r="D1" s="26"/>
      <c r="I1" s="20" t="s">
        <v>65</v>
      </c>
    </row>
    <row r="2" spans="1:9" s="24" customFormat="1" ht="22.5" customHeight="1" x14ac:dyDescent="0.25">
      <c r="A2" s="67" t="s">
        <v>3</v>
      </c>
      <c r="B2" s="63" t="s">
        <v>8</v>
      </c>
      <c r="C2" s="63" t="s">
        <v>9</v>
      </c>
      <c r="D2" s="63" t="s">
        <v>0</v>
      </c>
      <c r="E2" s="63" t="s">
        <v>4</v>
      </c>
      <c r="F2" s="69" t="s">
        <v>14</v>
      </c>
      <c r="G2" s="69" t="s">
        <v>13</v>
      </c>
      <c r="H2" s="63" t="s">
        <v>2</v>
      </c>
      <c r="I2" s="65" t="s">
        <v>1</v>
      </c>
    </row>
    <row r="3" spans="1:9" s="24" customFormat="1" ht="15.75" customHeight="1" thickBot="1" x14ac:dyDescent="0.3">
      <c r="A3" s="68"/>
      <c r="B3" s="64"/>
      <c r="C3" s="64"/>
      <c r="D3" s="64"/>
      <c r="E3" s="64"/>
      <c r="F3" s="64"/>
      <c r="G3" s="64"/>
      <c r="H3" s="64"/>
      <c r="I3" s="66"/>
    </row>
    <row r="4" spans="1:9" s="3" customFormat="1" x14ac:dyDescent="0.25">
      <c r="A4" s="6" t="s">
        <v>10</v>
      </c>
      <c r="B4" s="7"/>
      <c r="C4" s="7"/>
      <c r="D4" s="7"/>
      <c r="E4" s="7"/>
      <c r="F4" s="8">
        <f>SUM(F5:F11)</f>
        <v>199100</v>
      </c>
      <c r="G4" s="8">
        <f>SUM(G5:G11)</f>
        <v>0</v>
      </c>
      <c r="H4" s="7"/>
      <c r="I4" s="40"/>
    </row>
    <row r="5" spans="1:9" s="25" customFormat="1" x14ac:dyDescent="0.25">
      <c r="A5" s="47">
        <v>1.1000000000000001</v>
      </c>
      <c r="B5" s="51" t="s">
        <v>38</v>
      </c>
      <c r="C5" s="36" t="s">
        <v>39</v>
      </c>
      <c r="D5" s="37"/>
      <c r="E5" s="37">
        <v>2021</v>
      </c>
      <c r="F5" s="38">
        <f>50000*1.1</f>
        <v>55000.000000000007</v>
      </c>
      <c r="G5" s="38">
        <v>0</v>
      </c>
      <c r="H5" s="51" t="s">
        <v>66</v>
      </c>
      <c r="I5" s="42"/>
    </row>
    <row r="6" spans="1:9" s="25" customFormat="1" x14ac:dyDescent="0.25">
      <c r="A6" s="47">
        <v>1.2</v>
      </c>
      <c r="B6" s="51" t="s">
        <v>7</v>
      </c>
      <c r="C6" s="36" t="s">
        <v>40</v>
      </c>
      <c r="D6" s="37"/>
      <c r="E6" s="37">
        <v>2020</v>
      </c>
      <c r="F6" s="38">
        <f>26000*1.1</f>
        <v>28600.000000000004</v>
      </c>
      <c r="G6" s="38">
        <v>0</v>
      </c>
      <c r="H6" s="51" t="s">
        <v>66</v>
      </c>
      <c r="I6" s="42"/>
    </row>
    <row r="7" spans="1:9" s="25" customFormat="1" x14ac:dyDescent="0.25">
      <c r="A7" s="47">
        <v>1.3</v>
      </c>
      <c r="B7" s="51" t="s">
        <v>12</v>
      </c>
      <c r="C7" s="36" t="s">
        <v>41</v>
      </c>
      <c r="D7" s="37"/>
      <c r="E7" s="37">
        <v>2020</v>
      </c>
      <c r="F7" s="38">
        <f>32500*1.1</f>
        <v>35750</v>
      </c>
      <c r="G7" s="38">
        <v>0</v>
      </c>
      <c r="H7" s="51" t="s">
        <v>66</v>
      </c>
      <c r="I7" s="42"/>
    </row>
    <row r="8" spans="1:9" s="25" customFormat="1" x14ac:dyDescent="0.25">
      <c r="A8" s="47">
        <v>1.4</v>
      </c>
      <c r="B8" s="51" t="s">
        <v>5</v>
      </c>
      <c r="C8" s="36" t="s">
        <v>42</v>
      </c>
      <c r="D8" s="37"/>
      <c r="E8" s="37">
        <v>2020</v>
      </c>
      <c r="F8" s="38">
        <f>20000*1.1</f>
        <v>22000</v>
      </c>
      <c r="G8" s="38">
        <v>0</v>
      </c>
      <c r="H8" s="51" t="s">
        <v>66</v>
      </c>
      <c r="I8" s="42"/>
    </row>
    <row r="9" spans="1:9" s="25" customFormat="1" x14ac:dyDescent="0.25">
      <c r="A9" s="47">
        <v>1.5</v>
      </c>
      <c r="B9" s="51" t="s">
        <v>5</v>
      </c>
      <c r="C9" s="36" t="s">
        <v>43</v>
      </c>
      <c r="D9" s="37"/>
      <c r="E9" s="37">
        <v>2021</v>
      </c>
      <c r="F9" s="38">
        <f>20000*1.1</f>
        <v>22000</v>
      </c>
      <c r="G9" s="38">
        <v>0</v>
      </c>
      <c r="H9" s="51" t="s">
        <v>66</v>
      </c>
      <c r="I9" s="42"/>
    </row>
    <row r="10" spans="1:9" s="25" customFormat="1" x14ac:dyDescent="0.25">
      <c r="A10" s="47">
        <v>1.6</v>
      </c>
      <c r="B10" s="51" t="s">
        <v>6</v>
      </c>
      <c r="C10" s="36" t="s">
        <v>44</v>
      </c>
      <c r="D10" s="37"/>
      <c r="E10" s="37">
        <v>2022</v>
      </c>
      <c r="F10" s="38">
        <f>32500*1.1</f>
        <v>35750</v>
      </c>
      <c r="G10" s="38"/>
      <c r="H10" s="51" t="s">
        <v>66</v>
      </c>
      <c r="I10" s="42"/>
    </row>
    <row r="11" spans="1:9" s="4" customFormat="1" ht="8.1" customHeight="1" x14ac:dyDescent="0.25">
      <c r="A11" s="9"/>
      <c r="B11" s="10"/>
      <c r="C11" s="10"/>
      <c r="D11" s="11"/>
      <c r="E11" s="11"/>
      <c r="F11" s="12"/>
      <c r="G11" s="12"/>
      <c r="H11" s="10"/>
      <c r="I11" s="41"/>
    </row>
    <row r="12" spans="1:9" s="3" customFormat="1" x14ac:dyDescent="0.25">
      <c r="A12" s="6" t="s">
        <v>23</v>
      </c>
      <c r="B12" s="7"/>
      <c r="C12" s="7"/>
      <c r="D12" s="13"/>
      <c r="E12" s="13"/>
      <c r="F12" s="8">
        <f>SUM(F13:F21)</f>
        <v>346932</v>
      </c>
      <c r="G12" s="8">
        <f>SUM(G13:G21)</f>
        <v>0</v>
      </c>
      <c r="H12" s="7"/>
      <c r="I12" s="40"/>
    </row>
    <row r="13" spans="1:9" s="25" customFormat="1" ht="30" x14ac:dyDescent="0.25">
      <c r="A13" s="47">
        <v>2.1</v>
      </c>
      <c r="B13" s="36" t="s">
        <v>26</v>
      </c>
      <c r="C13" s="36" t="s">
        <v>36</v>
      </c>
      <c r="D13" s="37"/>
      <c r="E13" s="49" t="s">
        <v>45</v>
      </c>
      <c r="F13" s="38">
        <v>250000</v>
      </c>
      <c r="G13" s="38"/>
      <c r="H13" s="36" t="s">
        <v>16</v>
      </c>
      <c r="I13" s="42"/>
    </row>
    <row r="14" spans="1:9" s="25" customFormat="1" ht="30" x14ac:dyDescent="0.25">
      <c r="A14" s="47">
        <v>2.2000000000000002</v>
      </c>
      <c r="B14" s="36" t="s">
        <v>27</v>
      </c>
      <c r="C14" s="36" t="s">
        <v>35</v>
      </c>
      <c r="D14" s="37"/>
      <c r="E14" s="49" t="s">
        <v>47</v>
      </c>
      <c r="F14" s="38">
        <f>9700*1.1</f>
        <v>10670</v>
      </c>
      <c r="G14" s="38"/>
      <c r="H14" s="51" t="s">
        <v>66</v>
      </c>
      <c r="I14" s="42"/>
    </row>
    <row r="15" spans="1:9" s="25" customFormat="1" ht="30" x14ac:dyDescent="0.25">
      <c r="A15" s="47">
        <v>2.2999999999999998</v>
      </c>
      <c r="B15" s="36" t="s">
        <v>28</v>
      </c>
      <c r="C15" s="36" t="s">
        <v>34</v>
      </c>
      <c r="D15" s="37"/>
      <c r="E15" s="49" t="s">
        <v>47</v>
      </c>
      <c r="F15" s="38">
        <f>9400*1.1</f>
        <v>10340</v>
      </c>
      <c r="G15" s="38"/>
      <c r="H15" s="51" t="s">
        <v>66</v>
      </c>
      <c r="I15" s="42"/>
    </row>
    <row r="16" spans="1:9" s="25" customFormat="1" ht="30" x14ac:dyDescent="0.25">
      <c r="A16" s="47">
        <v>2.4</v>
      </c>
      <c r="B16" s="36" t="s">
        <v>29</v>
      </c>
      <c r="C16" s="36" t="s">
        <v>33</v>
      </c>
      <c r="D16" s="37"/>
      <c r="E16" s="49" t="s">
        <v>47</v>
      </c>
      <c r="F16" s="38">
        <f>13300*1.1</f>
        <v>14630.000000000002</v>
      </c>
      <c r="G16" s="38"/>
      <c r="H16" s="51" t="s">
        <v>66</v>
      </c>
      <c r="I16" s="42"/>
    </row>
    <row r="17" spans="1:9" s="25" customFormat="1" ht="30" x14ac:dyDescent="0.25">
      <c r="A17" s="47">
        <v>2.5</v>
      </c>
      <c r="B17" s="36" t="s">
        <v>60</v>
      </c>
      <c r="C17" s="36" t="s">
        <v>63</v>
      </c>
      <c r="D17" s="37"/>
      <c r="E17" s="49" t="s">
        <v>47</v>
      </c>
      <c r="F17" s="54">
        <v>17358</v>
      </c>
      <c r="G17" s="38"/>
      <c r="H17" s="51" t="s">
        <v>66</v>
      </c>
      <c r="I17" s="42"/>
    </row>
    <row r="18" spans="1:9" s="25" customFormat="1" ht="30" x14ac:dyDescent="0.25">
      <c r="A18" s="48">
        <v>2.6</v>
      </c>
      <c r="B18" s="36" t="s">
        <v>30</v>
      </c>
      <c r="C18" s="36" t="s">
        <v>32</v>
      </c>
      <c r="D18" s="37"/>
      <c r="E18" s="49" t="s">
        <v>47</v>
      </c>
      <c r="F18" s="38">
        <f>10000*1.1</f>
        <v>11000</v>
      </c>
      <c r="G18" s="38"/>
      <c r="H18" s="51" t="s">
        <v>66</v>
      </c>
      <c r="I18" s="42"/>
    </row>
    <row r="19" spans="1:9" s="25" customFormat="1" ht="30" x14ac:dyDescent="0.25">
      <c r="A19" s="48">
        <v>2.7</v>
      </c>
      <c r="B19" s="36" t="s">
        <v>61</v>
      </c>
      <c r="C19" s="36" t="s">
        <v>62</v>
      </c>
      <c r="D19" s="37"/>
      <c r="E19" s="49" t="s">
        <v>47</v>
      </c>
      <c r="F19" s="54">
        <v>12804</v>
      </c>
      <c r="G19" s="38"/>
      <c r="H19" s="51" t="s">
        <v>66</v>
      </c>
      <c r="I19" s="42"/>
    </row>
    <row r="20" spans="1:9" s="25" customFormat="1" ht="30" x14ac:dyDescent="0.25">
      <c r="A20" s="48">
        <v>2.8</v>
      </c>
      <c r="B20" s="36" t="s">
        <v>31</v>
      </c>
      <c r="C20" s="36" t="s">
        <v>37</v>
      </c>
      <c r="D20" s="37"/>
      <c r="E20" s="49" t="s">
        <v>47</v>
      </c>
      <c r="F20" s="38">
        <f>18300*1.1</f>
        <v>20130</v>
      </c>
      <c r="G20" s="38"/>
      <c r="H20" s="51" t="s">
        <v>66</v>
      </c>
      <c r="I20" s="42"/>
    </row>
    <row r="21" spans="1:9" s="4" customFormat="1" ht="8.1" customHeight="1" x14ac:dyDescent="0.25">
      <c r="A21" s="50"/>
      <c r="B21" s="51"/>
      <c r="C21" s="51"/>
      <c r="D21" s="37"/>
      <c r="E21" s="37"/>
      <c r="F21" s="38"/>
      <c r="G21" s="38"/>
      <c r="H21" s="51"/>
      <c r="I21" s="42"/>
    </row>
    <row r="22" spans="1:9" s="3" customFormat="1" x14ac:dyDescent="0.25">
      <c r="A22" s="6" t="s">
        <v>11</v>
      </c>
      <c r="B22" s="7"/>
      <c r="C22" s="7"/>
      <c r="D22" s="13"/>
      <c r="E22" s="13"/>
      <c r="F22" s="8"/>
      <c r="G22" s="52">
        <f>SUM(G25:G26)</f>
        <v>0</v>
      </c>
      <c r="I22" s="56"/>
    </row>
    <row r="23" spans="1:9" s="25" customFormat="1" ht="30" customHeight="1" x14ac:dyDescent="0.25">
      <c r="A23" s="47">
        <v>3.1</v>
      </c>
      <c r="B23" s="55" t="s">
        <v>49</v>
      </c>
      <c r="C23" s="55" t="s">
        <v>53</v>
      </c>
      <c r="D23" s="37"/>
      <c r="E23" s="49">
        <v>2023</v>
      </c>
      <c r="F23" s="38">
        <v>125000</v>
      </c>
      <c r="G23" s="38"/>
      <c r="H23" s="53" t="s">
        <v>68</v>
      </c>
      <c r="I23" s="42"/>
    </row>
    <row r="24" spans="1:9" s="25" customFormat="1" ht="30" customHeight="1" x14ac:dyDescent="0.25">
      <c r="A24" s="47">
        <v>3.2</v>
      </c>
      <c r="B24" s="55" t="s">
        <v>50</v>
      </c>
      <c r="C24" s="55" t="s">
        <v>54</v>
      </c>
      <c r="D24" s="37"/>
      <c r="E24" s="49">
        <v>2024</v>
      </c>
      <c r="F24" s="38">
        <v>40000</v>
      </c>
      <c r="G24" s="38"/>
      <c r="H24" s="53" t="s">
        <v>68</v>
      </c>
      <c r="I24" s="42"/>
    </row>
    <row r="25" spans="1:9" s="25" customFormat="1" ht="30" customHeight="1" x14ac:dyDescent="0.25">
      <c r="A25" s="47">
        <v>3.3</v>
      </c>
      <c r="B25" s="53" t="s">
        <v>51</v>
      </c>
      <c r="C25" s="55" t="s">
        <v>52</v>
      </c>
      <c r="D25" s="37"/>
      <c r="E25" s="49">
        <v>2025</v>
      </c>
      <c r="F25" s="38">
        <v>25000</v>
      </c>
      <c r="G25" s="38"/>
      <c r="H25" s="53" t="s">
        <v>68</v>
      </c>
      <c r="I25" s="42"/>
    </row>
    <row r="26" spans="1:9" s="4" customFormat="1" ht="8.1" customHeight="1" x14ac:dyDescent="0.25">
      <c r="A26" s="9"/>
      <c r="B26" s="10"/>
      <c r="C26" s="10"/>
      <c r="D26" s="11"/>
      <c r="E26" s="11"/>
      <c r="F26" s="12"/>
      <c r="G26" s="12"/>
      <c r="H26" s="10"/>
      <c r="I26" s="41"/>
    </row>
    <row r="27" spans="1:9" s="3" customFormat="1" x14ac:dyDescent="0.25">
      <c r="A27" s="6" t="s">
        <v>15</v>
      </c>
      <c r="B27" s="7"/>
      <c r="C27" s="7"/>
      <c r="D27" s="13"/>
      <c r="E27" s="13"/>
      <c r="F27" s="14">
        <f>SUM(F28:F30)</f>
        <v>70000</v>
      </c>
      <c r="G27" s="14">
        <f>SUM(G28:G30)</f>
        <v>0</v>
      </c>
      <c r="H27" s="7"/>
      <c r="I27" s="40"/>
    </row>
    <row r="28" spans="1:9" s="4" customFormat="1" ht="30" x14ac:dyDescent="0.25">
      <c r="A28" s="46">
        <v>4.0999999999999996</v>
      </c>
      <c r="B28" s="15" t="s">
        <v>55</v>
      </c>
      <c r="C28" s="23" t="s">
        <v>56</v>
      </c>
      <c r="D28" s="11"/>
      <c r="E28" s="49" t="s">
        <v>48</v>
      </c>
      <c r="F28" s="12">
        <v>60000</v>
      </c>
      <c r="G28" s="12"/>
      <c r="H28" s="51" t="s">
        <v>66</v>
      </c>
      <c r="I28" s="41"/>
    </row>
    <row r="29" spans="1:9" s="25" customFormat="1" ht="30" x14ac:dyDescent="0.25">
      <c r="A29" s="47">
        <v>4.2</v>
      </c>
      <c r="B29" s="53" t="s">
        <v>64</v>
      </c>
      <c r="C29" s="55" t="s">
        <v>57</v>
      </c>
      <c r="D29" s="37"/>
      <c r="E29" s="49">
        <v>2020</v>
      </c>
      <c r="F29" s="38">
        <v>10000</v>
      </c>
      <c r="G29" s="38"/>
      <c r="H29" s="51" t="s">
        <v>66</v>
      </c>
      <c r="I29" s="42"/>
    </row>
    <row r="30" spans="1:9" s="4" customFormat="1" ht="8.1" customHeight="1" x14ac:dyDescent="0.25">
      <c r="A30" s="9"/>
      <c r="B30" s="16"/>
      <c r="C30" s="16"/>
      <c r="D30" s="11"/>
      <c r="E30" s="11"/>
      <c r="F30" s="21"/>
      <c r="G30" s="12"/>
      <c r="H30" s="15"/>
      <c r="I30" s="41"/>
    </row>
    <row r="31" spans="1:9" s="3" customFormat="1" x14ac:dyDescent="0.25">
      <c r="A31" s="6" t="s">
        <v>21</v>
      </c>
      <c r="B31" s="7"/>
      <c r="C31" s="7"/>
      <c r="D31" s="13"/>
      <c r="E31" s="13"/>
      <c r="F31" s="14"/>
      <c r="G31" s="14">
        <f>SUM(G34:G37)</f>
        <v>0</v>
      </c>
      <c r="H31" s="7"/>
      <c r="I31" s="40"/>
    </row>
    <row r="32" spans="1:9" s="32" customFormat="1" ht="30" hidden="1" x14ac:dyDescent="0.25">
      <c r="A32" s="27"/>
      <c r="B32" s="28" t="s">
        <v>19</v>
      </c>
      <c r="C32" s="29" t="s">
        <v>20</v>
      </c>
      <c r="D32" s="30"/>
      <c r="E32" s="35" t="s">
        <v>25</v>
      </c>
      <c r="F32" s="39" t="s">
        <v>25</v>
      </c>
      <c r="G32" s="31"/>
      <c r="H32" s="28"/>
      <c r="I32" s="43"/>
    </row>
    <row r="33" spans="1:9" s="32" customFormat="1" ht="30" x14ac:dyDescent="0.25">
      <c r="A33" s="27"/>
      <c r="B33" s="33" t="s">
        <v>17</v>
      </c>
      <c r="C33" s="34" t="s">
        <v>18</v>
      </c>
      <c r="D33" s="30"/>
      <c r="E33" s="35" t="s">
        <v>25</v>
      </c>
      <c r="F33" s="39" t="s">
        <v>25</v>
      </c>
      <c r="G33" s="31"/>
      <c r="H33" s="33"/>
      <c r="I33" s="43"/>
    </row>
    <row r="34" spans="1:9" s="32" customFormat="1" ht="30" hidden="1" x14ac:dyDescent="0.25">
      <c r="A34" s="27"/>
      <c r="B34" s="33" t="s">
        <v>24</v>
      </c>
      <c r="C34" s="34" t="s">
        <v>22</v>
      </c>
      <c r="D34" s="30"/>
      <c r="E34" s="35" t="s">
        <v>25</v>
      </c>
      <c r="F34" s="39" t="s">
        <v>25</v>
      </c>
      <c r="G34" s="31"/>
      <c r="H34" s="33"/>
      <c r="I34" s="43"/>
    </row>
    <row r="35" spans="1:9" s="32" customFormat="1" ht="30" x14ac:dyDescent="0.25">
      <c r="A35" s="57"/>
      <c r="B35" s="58" t="s">
        <v>58</v>
      </c>
      <c r="C35" s="59" t="s">
        <v>59</v>
      </c>
      <c r="D35" s="60"/>
      <c r="E35" s="61" t="s">
        <v>48</v>
      </c>
      <c r="F35" s="62">
        <v>15000</v>
      </c>
      <c r="G35" s="31"/>
      <c r="H35" s="33" t="s">
        <v>67</v>
      </c>
      <c r="I35" s="43"/>
    </row>
    <row r="36" spans="1:9" s="4" customFormat="1" ht="8.1" customHeight="1" thickBot="1" x14ac:dyDescent="0.3">
      <c r="A36" s="17"/>
      <c r="B36" s="18"/>
      <c r="C36" s="18"/>
      <c r="D36" s="19"/>
      <c r="E36" s="19"/>
      <c r="F36" s="22"/>
      <c r="G36" s="22"/>
      <c r="H36" s="18"/>
      <c r="I36" s="44"/>
    </row>
    <row r="37" spans="1:9" s="4" customFormat="1" x14ac:dyDescent="0.25">
      <c r="D37" s="5"/>
      <c r="E37" s="5"/>
      <c r="I37" s="45"/>
    </row>
    <row r="38" spans="1:9" s="4" customFormat="1" x14ac:dyDescent="0.25">
      <c r="D38" s="5"/>
      <c r="E38" s="5"/>
      <c r="I38" s="45"/>
    </row>
    <row r="39" spans="1:9" s="4" customFormat="1" x14ac:dyDescent="0.25">
      <c r="D39" s="5"/>
      <c r="E39" s="5"/>
      <c r="I39" s="45"/>
    </row>
    <row r="40" spans="1:9" s="4" customFormat="1" x14ac:dyDescent="0.25">
      <c r="D40" s="5"/>
      <c r="E40" s="5"/>
      <c r="I40" s="45"/>
    </row>
    <row r="41" spans="1:9" s="4" customFormat="1" x14ac:dyDescent="0.25">
      <c r="D41" s="5"/>
      <c r="E41" s="5"/>
      <c r="I41" s="45"/>
    </row>
    <row r="42" spans="1:9" s="4" customFormat="1" x14ac:dyDescent="0.25">
      <c r="D42" s="5"/>
      <c r="E42" s="5"/>
      <c r="I42" s="45"/>
    </row>
    <row r="43" spans="1:9" s="4" customFormat="1" x14ac:dyDescent="0.25">
      <c r="D43" s="5"/>
      <c r="E43" s="5"/>
      <c r="I43" s="45"/>
    </row>
    <row r="44" spans="1:9" s="4" customFormat="1" x14ac:dyDescent="0.25">
      <c r="D44" s="5"/>
      <c r="E44" s="5"/>
      <c r="I44" s="45"/>
    </row>
    <row r="45" spans="1:9" s="4" customFormat="1" x14ac:dyDescent="0.25">
      <c r="D45" s="5"/>
      <c r="E45" s="5"/>
      <c r="I45" s="45"/>
    </row>
    <row r="46" spans="1:9" s="4" customFormat="1" x14ac:dyDescent="0.25">
      <c r="D46" s="5"/>
      <c r="E46" s="5"/>
      <c r="I46" s="45"/>
    </row>
    <row r="47" spans="1:9" s="4" customFormat="1" x14ac:dyDescent="0.25">
      <c r="D47" s="5"/>
      <c r="E47" s="5"/>
      <c r="I47" s="45"/>
    </row>
    <row r="48" spans="1:9" s="4" customFormat="1" x14ac:dyDescent="0.25">
      <c r="D48" s="5"/>
      <c r="E48" s="5"/>
      <c r="I48" s="45"/>
    </row>
    <row r="49" spans="4:9" s="4" customFormat="1" x14ac:dyDescent="0.25">
      <c r="D49" s="5"/>
      <c r="E49" s="5"/>
      <c r="I49" s="45"/>
    </row>
    <row r="50" spans="4:9" s="4" customFormat="1" x14ac:dyDescent="0.25">
      <c r="D50" s="5"/>
      <c r="E50" s="5"/>
      <c r="I50" s="45"/>
    </row>
    <row r="51" spans="4:9" s="4" customFormat="1" x14ac:dyDescent="0.25">
      <c r="D51" s="5"/>
      <c r="E51" s="5"/>
      <c r="I51" s="45"/>
    </row>
    <row r="52" spans="4:9" s="4" customFormat="1" x14ac:dyDescent="0.25">
      <c r="D52" s="5"/>
      <c r="E52" s="5"/>
      <c r="I52" s="45"/>
    </row>
    <row r="53" spans="4:9" s="4" customFormat="1" x14ac:dyDescent="0.25">
      <c r="D53" s="5"/>
      <c r="E53" s="5"/>
      <c r="I53" s="45"/>
    </row>
    <row r="54" spans="4:9" s="4" customFormat="1" x14ac:dyDescent="0.25">
      <c r="D54" s="5"/>
      <c r="E54" s="5"/>
      <c r="I54" s="45"/>
    </row>
    <row r="55" spans="4:9" s="4" customFormat="1" x14ac:dyDescent="0.25">
      <c r="D55" s="5"/>
      <c r="E55" s="5"/>
      <c r="I55" s="45"/>
    </row>
    <row r="56" spans="4:9" s="4" customFormat="1" x14ac:dyDescent="0.25">
      <c r="D56" s="5"/>
      <c r="E56" s="5"/>
      <c r="I56" s="45"/>
    </row>
    <row r="57" spans="4:9" s="4" customFormat="1" x14ac:dyDescent="0.25">
      <c r="D57" s="5"/>
      <c r="E57" s="5"/>
      <c r="I57" s="45"/>
    </row>
    <row r="58" spans="4:9" s="4" customFormat="1" x14ac:dyDescent="0.25">
      <c r="D58" s="5"/>
      <c r="E58" s="5"/>
      <c r="I58" s="45"/>
    </row>
    <row r="59" spans="4:9" s="4" customFormat="1" x14ac:dyDescent="0.25">
      <c r="D59" s="5"/>
      <c r="E59" s="5"/>
      <c r="I59" s="45"/>
    </row>
    <row r="60" spans="4:9" s="4" customFormat="1" x14ac:dyDescent="0.25">
      <c r="D60" s="5"/>
      <c r="E60" s="5"/>
      <c r="I60" s="45"/>
    </row>
    <row r="61" spans="4:9" s="4" customFormat="1" x14ac:dyDescent="0.25">
      <c r="D61" s="5"/>
      <c r="E61" s="5"/>
      <c r="I61" s="45"/>
    </row>
    <row r="62" spans="4:9" s="4" customFormat="1" x14ac:dyDescent="0.25">
      <c r="D62" s="5"/>
      <c r="E62" s="5"/>
      <c r="I62" s="45"/>
    </row>
    <row r="63" spans="4:9" s="4" customFormat="1" x14ac:dyDescent="0.25">
      <c r="D63" s="5"/>
      <c r="E63" s="5"/>
      <c r="I63" s="45"/>
    </row>
    <row r="64" spans="4:9" s="4" customFormat="1" x14ac:dyDescent="0.25">
      <c r="D64" s="5"/>
      <c r="E64" s="5"/>
      <c r="I64" s="45"/>
    </row>
    <row r="65" spans="4:9" s="4" customFormat="1" x14ac:dyDescent="0.25">
      <c r="D65" s="5"/>
      <c r="E65" s="5"/>
      <c r="I65" s="45"/>
    </row>
    <row r="66" spans="4:9" s="4" customFormat="1" x14ac:dyDescent="0.25">
      <c r="D66" s="5"/>
      <c r="E66" s="5"/>
      <c r="I66" s="45"/>
    </row>
    <row r="67" spans="4:9" s="4" customFormat="1" x14ac:dyDescent="0.25">
      <c r="D67" s="5"/>
      <c r="E67" s="5"/>
      <c r="I67" s="45"/>
    </row>
    <row r="68" spans="4:9" s="4" customFormat="1" x14ac:dyDescent="0.25">
      <c r="D68" s="5"/>
      <c r="E68" s="5"/>
      <c r="I68" s="45"/>
    </row>
    <row r="69" spans="4:9" s="4" customFormat="1" x14ac:dyDescent="0.25">
      <c r="D69" s="5"/>
      <c r="E69" s="5"/>
      <c r="I69" s="45"/>
    </row>
    <row r="70" spans="4:9" s="4" customFormat="1" x14ac:dyDescent="0.25">
      <c r="D70" s="5"/>
      <c r="E70" s="5"/>
      <c r="I70" s="45"/>
    </row>
    <row r="71" spans="4:9" s="4" customFormat="1" x14ac:dyDescent="0.25">
      <c r="D71" s="5"/>
      <c r="E71" s="5"/>
      <c r="I71" s="45"/>
    </row>
    <row r="72" spans="4:9" s="4" customFormat="1" x14ac:dyDescent="0.25">
      <c r="D72" s="5"/>
      <c r="E72" s="5"/>
      <c r="I72" s="45"/>
    </row>
    <row r="73" spans="4:9" s="4" customFormat="1" x14ac:dyDescent="0.25">
      <c r="D73" s="5"/>
      <c r="E73" s="5"/>
      <c r="I73" s="45"/>
    </row>
    <row r="74" spans="4:9" s="4" customFormat="1" x14ac:dyDescent="0.25">
      <c r="D74" s="5"/>
      <c r="E74" s="5"/>
      <c r="I74" s="45"/>
    </row>
    <row r="75" spans="4:9" s="4" customFormat="1" x14ac:dyDescent="0.25">
      <c r="D75" s="5"/>
      <c r="E75" s="5"/>
      <c r="I75" s="45"/>
    </row>
    <row r="76" spans="4:9" s="4" customFormat="1" x14ac:dyDescent="0.25">
      <c r="D76" s="5"/>
      <c r="E76" s="5"/>
      <c r="I76" s="45"/>
    </row>
    <row r="77" spans="4:9" s="4" customFormat="1" x14ac:dyDescent="0.25">
      <c r="D77" s="5"/>
      <c r="E77" s="5"/>
      <c r="I77" s="45"/>
    </row>
    <row r="78" spans="4:9" s="4" customFormat="1" x14ac:dyDescent="0.25">
      <c r="D78" s="5"/>
      <c r="E78" s="5"/>
      <c r="I78" s="45"/>
    </row>
    <row r="79" spans="4:9" s="4" customFormat="1" x14ac:dyDescent="0.25">
      <c r="D79" s="5"/>
      <c r="E79" s="5"/>
      <c r="I79" s="45"/>
    </row>
    <row r="80" spans="4:9" s="4" customFormat="1" x14ac:dyDescent="0.25">
      <c r="D80" s="5"/>
      <c r="E80" s="5"/>
      <c r="I80" s="45"/>
    </row>
    <row r="81" spans="4:9" s="4" customFormat="1" x14ac:dyDescent="0.25">
      <c r="D81" s="5"/>
      <c r="E81" s="5"/>
      <c r="I81" s="45"/>
    </row>
    <row r="82" spans="4:9" s="4" customFormat="1" x14ac:dyDescent="0.25">
      <c r="D82" s="5"/>
      <c r="E82" s="5"/>
      <c r="I82" s="45"/>
    </row>
    <row r="83" spans="4:9" s="4" customFormat="1" x14ac:dyDescent="0.25">
      <c r="D83" s="5"/>
      <c r="E83" s="5"/>
      <c r="I83" s="45"/>
    </row>
    <row r="84" spans="4:9" s="4" customFormat="1" x14ac:dyDescent="0.25">
      <c r="D84" s="5"/>
      <c r="E84" s="5"/>
      <c r="I84" s="45"/>
    </row>
    <row r="85" spans="4:9" s="4" customFormat="1" x14ac:dyDescent="0.25">
      <c r="D85" s="5"/>
      <c r="E85" s="5"/>
      <c r="I85" s="45"/>
    </row>
    <row r="86" spans="4:9" s="4" customFormat="1" x14ac:dyDescent="0.25">
      <c r="D86" s="5"/>
      <c r="E86" s="5"/>
      <c r="I86" s="45"/>
    </row>
    <row r="87" spans="4:9" s="4" customFormat="1" x14ac:dyDescent="0.25">
      <c r="D87" s="5"/>
      <c r="E87" s="5"/>
      <c r="I87" s="45"/>
    </row>
    <row r="88" spans="4:9" s="4" customFormat="1" x14ac:dyDescent="0.25">
      <c r="D88" s="5"/>
      <c r="E88" s="5"/>
      <c r="I88" s="45"/>
    </row>
    <row r="89" spans="4:9" s="4" customFormat="1" x14ac:dyDescent="0.25">
      <c r="D89" s="5"/>
      <c r="E89" s="5"/>
      <c r="I89" s="45"/>
    </row>
    <row r="90" spans="4:9" s="4" customFormat="1" x14ac:dyDescent="0.25">
      <c r="D90" s="5"/>
      <c r="E90" s="5"/>
      <c r="I90" s="45"/>
    </row>
    <row r="91" spans="4:9" s="4" customFormat="1" x14ac:dyDescent="0.25">
      <c r="D91" s="5"/>
      <c r="E91" s="5"/>
      <c r="I91" s="45"/>
    </row>
    <row r="92" spans="4:9" s="4" customFormat="1" x14ac:dyDescent="0.25">
      <c r="D92" s="5"/>
      <c r="E92" s="5"/>
      <c r="I92" s="45"/>
    </row>
    <row r="93" spans="4:9" s="4" customFormat="1" x14ac:dyDescent="0.25">
      <c r="D93" s="5"/>
      <c r="E93" s="5"/>
      <c r="I93" s="45"/>
    </row>
    <row r="94" spans="4:9" s="4" customFormat="1" x14ac:dyDescent="0.25">
      <c r="D94" s="5"/>
      <c r="E94" s="5"/>
      <c r="I94" s="45"/>
    </row>
    <row r="95" spans="4:9" s="4" customFormat="1" x14ac:dyDescent="0.25">
      <c r="D95" s="5"/>
      <c r="E95" s="5"/>
      <c r="I95" s="45"/>
    </row>
    <row r="96" spans="4:9" s="4" customFormat="1" x14ac:dyDescent="0.25">
      <c r="D96" s="5"/>
      <c r="E96" s="5"/>
      <c r="I96" s="45"/>
    </row>
    <row r="97" spans="4:9" s="4" customFormat="1" x14ac:dyDescent="0.25">
      <c r="D97" s="5"/>
      <c r="E97" s="5"/>
      <c r="I97" s="45"/>
    </row>
    <row r="98" spans="4:9" s="4" customFormat="1" x14ac:dyDescent="0.25">
      <c r="D98" s="5"/>
      <c r="E98" s="5"/>
      <c r="I98" s="45"/>
    </row>
    <row r="99" spans="4:9" s="4" customFormat="1" x14ac:dyDescent="0.25">
      <c r="D99" s="5"/>
      <c r="E99" s="5"/>
      <c r="I99" s="45"/>
    </row>
    <row r="100" spans="4:9" s="4" customFormat="1" x14ac:dyDescent="0.25">
      <c r="D100" s="5"/>
      <c r="E100" s="5"/>
      <c r="I100" s="45"/>
    </row>
    <row r="101" spans="4:9" s="4" customFormat="1" x14ac:dyDescent="0.25">
      <c r="D101" s="5"/>
      <c r="E101" s="5"/>
      <c r="I101" s="45"/>
    </row>
    <row r="102" spans="4:9" s="4" customFormat="1" x14ac:dyDescent="0.25">
      <c r="D102" s="5"/>
      <c r="E102" s="5"/>
      <c r="I102" s="45"/>
    </row>
    <row r="103" spans="4:9" s="4" customFormat="1" x14ac:dyDescent="0.25">
      <c r="D103" s="5"/>
      <c r="E103" s="5"/>
      <c r="I103" s="45"/>
    </row>
    <row r="104" spans="4:9" s="4" customFormat="1" x14ac:dyDescent="0.25">
      <c r="D104" s="5"/>
      <c r="E104" s="5"/>
      <c r="I104" s="45"/>
    </row>
    <row r="105" spans="4:9" s="4" customFormat="1" x14ac:dyDescent="0.25">
      <c r="D105" s="5"/>
      <c r="E105" s="5"/>
      <c r="I105" s="45"/>
    </row>
    <row r="106" spans="4:9" s="4" customFormat="1" x14ac:dyDescent="0.25">
      <c r="D106" s="5"/>
      <c r="E106" s="5"/>
      <c r="I106" s="45"/>
    </row>
    <row r="107" spans="4:9" s="4" customFormat="1" x14ac:dyDescent="0.25">
      <c r="D107" s="5"/>
      <c r="E107" s="5"/>
      <c r="I107" s="45"/>
    </row>
    <row r="108" spans="4:9" s="4" customFormat="1" x14ac:dyDescent="0.25">
      <c r="D108" s="5"/>
      <c r="E108" s="5"/>
      <c r="I108" s="45"/>
    </row>
    <row r="109" spans="4:9" s="4" customFormat="1" x14ac:dyDescent="0.25">
      <c r="D109" s="5"/>
      <c r="E109" s="5"/>
      <c r="I109" s="45"/>
    </row>
    <row r="110" spans="4:9" s="4" customFormat="1" x14ac:dyDescent="0.25">
      <c r="D110" s="5"/>
      <c r="E110" s="5"/>
      <c r="I110" s="45"/>
    </row>
    <row r="111" spans="4:9" s="4" customFormat="1" x14ac:dyDescent="0.25">
      <c r="D111" s="5"/>
      <c r="E111" s="5"/>
      <c r="I111" s="45"/>
    </row>
    <row r="112" spans="4:9" s="4" customFormat="1" x14ac:dyDescent="0.25">
      <c r="D112" s="5"/>
      <c r="E112" s="5"/>
      <c r="I112" s="45"/>
    </row>
    <row r="113" spans="4:9" s="4" customFormat="1" x14ac:dyDescent="0.25">
      <c r="D113" s="5"/>
      <c r="E113" s="5"/>
      <c r="I113" s="45"/>
    </row>
    <row r="114" spans="4:9" s="4" customFormat="1" x14ac:dyDescent="0.25">
      <c r="D114" s="5"/>
      <c r="E114" s="5"/>
      <c r="I114" s="45"/>
    </row>
    <row r="115" spans="4:9" s="4" customFormat="1" x14ac:dyDescent="0.25">
      <c r="D115" s="5"/>
      <c r="E115" s="5"/>
      <c r="I115" s="45"/>
    </row>
    <row r="116" spans="4:9" s="4" customFormat="1" x14ac:dyDescent="0.25">
      <c r="D116" s="5"/>
      <c r="E116" s="5"/>
      <c r="I116" s="45"/>
    </row>
    <row r="117" spans="4:9" s="4" customFormat="1" x14ac:dyDescent="0.25">
      <c r="D117" s="5"/>
      <c r="E117" s="5"/>
      <c r="I117" s="45"/>
    </row>
    <row r="118" spans="4:9" s="4" customFormat="1" x14ac:dyDescent="0.25">
      <c r="D118" s="5"/>
      <c r="E118" s="5"/>
      <c r="I118" s="45"/>
    </row>
    <row r="119" spans="4:9" s="4" customFormat="1" x14ac:dyDescent="0.25">
      <c r="D119" s="5"/>
      <c r="E119" s="5"/>
      <c r="I119" s="45"/>
    </row>
    <row r="120" spans="4:9" s="4" customFormat="1" x14ac:dyDescent="0.25">
      <c r="D120" s="5"/>
      <c r="E120" s="5"/>
      <c r="I120" s="45"/>
    </row>
    <row r="121" spans="4:9" s="4" customFormat="1" x14ac:dyDescent="0.25">
      <c r="D121" s="5"/>
      <c r="E121" s="5"/>
      <c r="I121" s="45"/>
    </row>
    <row r="122" spans="4:9" s="4" customFormat="1" x14ac:dyDescent="0.25">
      <c r="D122" s="5"/>
      <c r="E122" s="5"/>
      <c r="I122" s="45"/>
    </row>
    <row r="123" spans="4:9" s="4" customFormat="1" x14ac:dyDescent="0.25">
      <c r="D123" s="5"/>
      <c r="E123" s="5"/>
      <c r="I123" s="45"/>
    </row>
    <row r="124" spans="4:9" s="4" customFormat="1" x14ac:dyDescent="0.25">
      <c r="D124" s="5"/>
      <c r="E124" s="5"/>
      <c r="I124" s="45"/>
    </row>
    <row r="125" spans="4:9" s="4" customFormat="1" x14ac:dyDescent="0.25">
      <c r="D125" s="5"/>
      <c r="E125" s="5"/>
      <c r="I125" s="45"/>
    </row>
    <row r="126" spans="4:9" s="4" customFormat="1" x14ac:dyDescent="0.25">
      <c r="D126" s="5"/>
      <c r="E126" s="5"/>
      <c r="I126" s="45"/>
    </row>
    <row r="127" spans="4:9" s="4" customFormat="1" x14ac:dyDescent="0.25">
      <c r="D127" s="5"/>
      <c r="E127" s="5"/>
      <c r="I127" s="45"/>
    </row>
    <row r="128" spans="4:9" s="4" customFormat="1" x14ac:dyDescent="0.25">
      <c r="D128" s="5"/>
      <c r="E128" s="5"/>
      <c r="I128" s="45"/>
    </row>
    <row r="129" spans="4:9" s="4" customFormat="1" x14ac:dyDescent="0.25">
      <c r="D129" s="5"/>
      <c r="E129" s="5"/>
      <c r="I129" s="45"/>
    </row>
    <row r="130" spans="4:9" s="4" customFormat="1" x14ac:dyDescent="0.25">
      <c r="D130" s="5"/>
      <c r="E130" s="5"/>
      <c r="I130" s="45"/>
    </row>
    <row r="131" spans="4:9" s="4" customFormat="1" x14ac:dyDescent="0.25">
      <c r="D131" s="5"/>
      <c r="E131" s="5"/>
    </row>
    <row r="132" spans="4:9" s="4" customFormat="1" x14ac:dyDescent="0.25">
      <c r="D132" s="5"/>
      <c r="E132" s="5"/>
    </row>
    <row r="133" spans="4:9" s="4" customFormat="1" x14ac:dyDescent="0.25">
      <c r="D133" s="5"/>
      <c r="E133" s="5"/>
    </row>
    <row r="134" spans="4:9" s="4" customFormat="1" x14ac:dyDescent="0.25">
      <c r="D134" s="5"/>
      <c r="E134" s="5"/>
    </row>
    <row r="135" spans="4:9" s="4" customFormat="1" x14ac:dyDescent="0.25">
      <c r="D135" s="5"/>
      <c r="E135" s="5"/>
    </row>
    <row r="136" spans="4:9" s="4" customFormat="1" x14ac:dyDescent="0.25">
      <c r="D136" s="5"/>
      <c r="E136" s="5"/>
    </row>
    <row r="137" spans="4:9" s="4" customFormat="1" x14ac:dyDescent="0.25">
      <c r="D137" s="5"/>
      <c r="E137" s="5"/>
    </row>
    <row r="138" spans="4:9" s="4" customFormat="1" x14ac:dyDescent="0.25">
      <c r="D138" s="5"/>
      <c r="E138" s="5"/>
    </row>
    <row r="139" spans="4:9" s="4" customFormat="1" x14ac:dyDescent="0.25">
      <c r="D139" s="5"/>
      <c r="E139" s="5"/>
    </row>
    <row r="140" spans="4:9" s="4" customFormat="1" x14ac:dyDescent="0.25">
      <c r="D140" s="5"/>
      <c r="E140" s="5"/>
    </row>
    <row r="141" spans="4:9" s="4" customFormat="1" x14ac:dyDescent="0.25">
      <c r="D141" s="5"/>
      <c r="E141" s="5"/>
    </row>
    <row r="142" spans="4:9" s="4" customFormat="1" x14ac:dyDescent="0.25">
      <c r="D142" s="5"/>
      <c r="E142" s="5"/>
    </row>
    <row r="143" spans="4:9" s="4" customFormat="1" x14ac:dyDescent="0.25">
      <c r="D143" s="5"/>
      <c r="E143" s="5"/>
    </row>
    <row r="144" spans="4:9" s="4" customFormat="1" x14ac:dyDescent="0.25">
      <c r="D144" s="5"/>
      <c r="E144" s="5"/>
    </row>
    <row r="145" spans="4:5" s="4" customFormat="1" x14ac:dyDescent="0.25">
      <c r="D145" s="5"/>
      <c r="E145" s="5"/>
    </row>
    <row r="146" spans="4:5" s="4" customFormat="1" x14ac:dyDescent="0.25">
      <c r="D146" s="5"/>
      <c r="E146" s="5"/>
    </row>
    <row r="147" spans="4:5" s="4" customFormat="1" x14ac:dyDescent="0.25">
      <c r="D147" s="5"/>
      <c r="E147" s="5"/>
    </row>
    <row r="148" spans="4:5" s="4" customFormat="1" x14ac:dyDescent="0.25">
      <c r="D148" s="5"/>
      <c r="E148" s="5"/>
    </row>
    <row r="149" spans="4:5" s="4" customFormat="1" x14ac:dyDescent="0.25">
      <c r="D149" s="5"/>
      <c r="E149" s="5"/>
    </row>
    <row r="150" spans="4:5" s="4" customFormat="1" x14ac:dyDescent="0.25">
      <c r="D150" s="5"/>
      <c r="E150" s="5"/>
    </row>
    <row r="151" spans="4:5" s="4" customFormat="1" x14ac:dyDescent="0.25">
      <c r="D151" s="5"/>
      <c r="E151" s="5"/>
    </row>
    <row r="152" spans="4:5" s="4" customFormat="1" x14ac:dyDescent="0.25">
      <c r="D152" s="5"/>
      <c r="E152" s="5"/>
    </row>
    <row r="153" spans="4:5" s="4" customFormat="1" x14ac:dyDescent="0.25">
      <c r="D153" s="5"/>
      <c r="E153" s="5"/>
    </row>
    <row r="154" spans="4:5" s="4" customFormat="1" x14ac:dyDescent="0.25">
      <c r="D154" s="5"/>
      <c r="E154" s="5"/>
    </row>
    <row r="155" spans="4:5" s="4" customFormat="1" x14ac:dyDescent="0.25">
      <c r="D155" s="5"/>
      <c r="E155" s="5"/>
    </row>
    <row r="156" spans="4:5" s="4" customFormat="1" x14ac:dyDescent="0.25">
      <c r="D156" s="5"/>
      <c r="E156" s="5"/>
    </row>
    <row r="157" spans="4:5" s="4" customFormat="1" x14ac:dyDescent="0.25">
      <c r="D157" s="5"/>
      <c r="E157" s="5"/>
    </row>
    <row r="158" spans="4:5" s="4" customFormat="1" x14ac:dyDescent="0.25">
      <c r="D158" s="5"/>
      <c r="E158" s="5"/>
    </row>
    <row r="159" spans="4:5" s="4" customFormat="1" x14ac:dyDescent="0.25">
      <c r="D159" s="5"/>
      <c r="E159" s="5"/>
    </row>
    <row r="160" spans="4:5" s="4" customFormat="1" x14ac:dyDescent="0.25">
      <c r="D160" s="5"/>
      <c r="E160" s="5"/>
    </row>
    <row r="161" spans="4:5" s="4" customFormat="1" x14ac:dyDescent="0.25">
      <c r="D161" s="5"/>
      <c r="E161" s="5"/>
    </row>
    <row r="162" spans="4:5" s="4" customFormat="1" x14ac:dyDescent="0.25">
      <c r="D162" s="5"/>
      <c r="E162" s="5"/>
    </row>
    <row r="163" spans="4:5" s="4" customFormat="1" x14ac:dyDescent="0.25">
      <c r="D163" s="5"/>
      <c r="E163" s="5"/>
    </row>
    <row r="164" spans="4:5" s="4" customFormat="1" x14ac:dyDescent="0.25">
      <c r="D164" s="5"/>
      <c r="E164" s="5"/>
    </row>
    <row r="165" spans="4:5" s="4" customFormat="1" x14ac:dyDescent="0.25">
      <c r="D165" s="5"/>
      <c r="E165" s="5"/>
    </row>
    <row r="166" spans="4:5" s="4" customFormat="1" x14ac:dyDescent="0.25">
      <c r="D166" s="5"/>
      <c r="E166" s="5"/>
    </row>
    <row r="167" spans="4:5" s="4" customFormat="1" x14ac:dyDescent="0.25">
      <c r="D167" s="5"/>
      <c r="E167" s="5"/>
    </row>
    <row r="168" spans="4:5" s="4" customFormat="1" x14ac:dyDescent="0.25">
      <c r="D168" s="5"/>
      <c r="E168" s="5"/>
    </row>
    <row r="169" spans="4:5" s="4" customFormat="1" x14ac:dyDescent="0.25">
      <c r="D169" s="5"/>
      <c r="E169" s="5"/>
    </row>
    <row r="170" spans="4:5" s="4" customFormat="1" x14ac:dyDescent="0.25">
      <c r="D170" s="5"/>
      <c r="E170" s="5"/>
    </row>
    <row r="171" spans="4:5" s="4" customFormat="1" x14ac:dyDescent="0.25">
      <c r="D171" s="5"/>
      <c r="E171" s="5"/>
    </row>
    <row r="172" spans="4:5" s="4" customFormat="1" x14ac:dyDescent="0.25"/>
    <row r="173" spans="4:5" s="4" customFormat="1" x14ac:dyDescent="0.25"/>
    <row r="174" spans="4:5" s="4" customFormat="1" x14ac:dyDescent="0.25"/>
    <row r="175" spans="4:5" s="4" customFormat="1" x14ac:dyDescent="0.25"/>
    <row r="176" spans="4:5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</sheetData>
  <mergeCells count="9">
    <mergeCell ref="H2:H3"/>
    <mergeCell ref="I2:I3"/>
    <mergeCell ref="A2:A3"/>
    <mergeCell ref="B2:B3"/>
    <mergeCell ref="C2:C3"/>
    <mergeCell ref="D2:D3"/>
    <mergeCell ref="E2:E3"/>
    <mergeCell ref="F2:F3"/>
    <mergeCell ref="G2:G3"/>
  </mergeCells>
  <printOptions horizontalCentered="1"/>
  <pageMargins left="0.2" right="0.2" top="0.5" bottom="0.5" header="0.3" footer="0.3"/>
  <pageSetup paperSize="5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Capital Investment Plan</vt:lpstr>
      <vt:lpstr>'Capital Investment Plan'!Print_Area</vt:lpstr>
      <vt:lpstr>'Capital Investment Plan'!Print_Titles</vt:lpstr>
    </vt:vector>
  </TitlesOfParts>
  <Company>Slalom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Gillem</dc:creator>
  <cp:lastModifiedBy>Sue Ann Spens</cp:lastModifiedBy>
  <cp:lastPrinted>2019-07-15T19:16:17Z</cp:lastPrinted>
  <dcterms:created xsi:type="dcterms:W3CDTF">2014-11-12T18:24:50Z</dcterms:created>
  <dcterms:modified xsi:type="dcterms:W3CDTF">2019-07-15T19:16:39Z</dcterms:modified>
</cp:coreProperties>
</file>